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ydro Steering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<sst xmlns="http://schemas.openxmlformats.org/spreadsheetml/2006/main" count="92" uniqueCount="88">
  <si>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Weight on steered axle (lbs)</t>
  </si>
  <si>
    <t>W</t>
  </si>
  <si>
    <t>Coefficient of friction</t>
  </si>
  <si>
    <t>mu</t>
  </si>
  <si>
    <t>Nominal Tire Width (in)</t>
  </si>
  <si>
    <t>B</t>
  </si>
  <si>
    <t>Kinpin offset at ground intersection (in)</t>
  </si>
  <si>
    <t>E</t>
  </si>
  <si>
    <t>d</t>
  </si>
  <si>
    <t>Kingpin Torque (in/lbs)</t>
  </si>
  <si>
    <t>KT</t>
  </si>
  <si>
    <t>Minimum Radius Arm (in)</t>
  </si>
  <si>
    <t>R</t>
  </si>
  <si>
    <t>Cylinder Force (lbs)</t>
  </si>
  <si>
    <t>CF</t>
  </si>
  <si>
    <t>P</t>
  </si>
  <si>
    <t>Cylinder Area (sq. in.)</t>
  </si>
  <si>
    <t>CA</t>
  </si>
  <si>
    <t>Cylinder Bore (in)</t>
  </si>
  <si>
    <t>CB</t>
  </si>
  <si>
    <t>Cylinder Stroke (in)</t>
  </si>
  <si>
    <t>S</t>
  </si>
  <si>
    <t>Style</t>
  </si>
  <si>
    <t>y</t>
  </si>
  <si>
    <t>bore diameter (in)</t>
  </si>
  <si>
    <t>b</t>
  </si>
  <si>
    <t>rod diameter (in)</t>
  </si>
  <si>
    <t>r</t>
  </si>
  <si>
    <t>style 1 SV=(pi/4)(b^2-r^2)S</t>
  </si>
  <si>
    <t>SV1</t>
  </si>
  <si>
    <t>style 2 Head Side SV=[(pi)b^2]/4*S</t>
  </si>
  <si>
    <t>SV2(h)</t>
  </si>
  <si>
    <t>style 2 Rod Side SV=(pi/4)(b^2-r^2)S</t>
  </si>
  <si>
    <t>SV2(r)</t>
  </si>
  <si>
    <t>style 3 SV=[((pi)S)/4][2b^2-r^2]</t>
  </si>
  <si>
    <t>SV3</t>
  </si>
  <si>
    <t xml:space="preserve">Swept Volume </t>
  </si>
  <si>
    <t>SV</t>
  </si>
  <si>
    <t>n</t>
  </si>
  <si>
    <t>Valve displacement required</t>
  </si>
  <si>
    <t>HD</t>
  </si>
  <si>
    <t>HD(act)</t>
  </si>
  <si>
    <t>number of turns lock to lock</t>
  </si>
  <si>
    <t>n(dbl)</t>
  </si>
  <si>
    <t>style 1 and 3 cylinders</t>
  </si>
  <si>
    <t>[note - for style 2 cylinder, n will be different one way than</t>
  </si>
  <si>
    <t>one way</t>
  </si>
  <si>
    <t>n(single)(L)</t>
  </si>
  <si>
    <t>the other]</t>
  </si>
  <si>
    <t>style 2 cylinders</t>
  </si>
  <si>
    <t>other way</t>
  </si>
  <si>
    <t>n(single)(R)</t>
  </si>
  <si>
    <t>Displacement of actual valve (cu.in./rev)</t>
  </si>
  <si>
    <t>Fastest Steering Speed required (rev/sec)</t>
  </si>
  <si>
    <t>SS</t>
  </si>
  <si>
    <t>Minimum Pump Flow Required</t>
  </si>
  <si>
    <t>Q</t>
  </si>
  <si>
    <t xml:space="preserve"> (gpm)</t>
  </si>
  <si>
    <t>Drive factor (2 if steered wheels are driven</t>
  </si>
  <si>
    <t>3 if hubs are locked / diff is locked or spooled)</t>
  </si>
  <si>
    <t>Pressure rating of pump (psi)</t>
  </si>
  <si>
    <t>1=single balanced</t>
  </si>
  <si>
    <t>2=single unbalanced</t>
  </si>
  <si>
    <t>3=crossconnected unbalanced</t>
  </si>
  <si>
    <t>number of turns lock-lock</t>
  </si>
  <si>
    <t>NOTE:</t>
  </si>
  <si>
    <r>
      <t>Red</t>
    </r>
    <r>
      <rPr>
        <sz val="10"/>
        <rFont val="Arial"/>
        <family val="0"/>
      </rPr>
      <t xml:space="preserve"> values are entered by user,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values are calculated</t>
    </r>
  </si>
  <si>
    <t>Shaft diameter (in.)</t>
  </si>
  <si>
    <t>sd</t>
  </si>
  <si>
    <t>style 1 and 2 CB=sqrt(4*CA/pi)+sd^2)</t>
  </si>
  <si>
    <t>style 3 CB=sqrt((2*CA/pi)+(sd^2/2))</t>
  </si>
  <si>
    <t>CB1&amp;2</t>
  </si>
  <si>
    <t>CB3</t>
  </si>
  <si>
    <t>4X4 Hydraulic Steering System Design Calculator</t>
  </si>
  <si>
    <t>By BillaVista of Pirate4x4.com</t>
  </si>
  <si>
    <r>
      <t>Step 1</t>
    </r>
    <r>
      <rPr>
        <sz val="10"/>
        <rFont val="Arial"/>
        <family val="0"/>
      </rPr>
      <t xml:space="preserve"> - Calculate approximate Kingpin Torque (In/lbs)</t>
    </r>
  </si>
  <si>
    <r>
      <t>Step 2</t>
    </r>
    <r>
      <rPr>
        <sz val="10"/>
        <rFont val="Arial"/>
        <family val="0"/>
      </rPr>
      <t xml:space="preserve"> - Calculate Approximate cylinder force</t>
    </r>
  </si>
  <si>
    <r>
      <t>Step 3</t>
    </r>
    <r>
      <rPr>
        <sz val="10"/>
        <rFont val="Arial"/>
        <family val="0"/>
      </rPr>
      <t xml:space="preserve"> - Determine pressure rating of system</t>
    </r>
  </si>
  <si>
    <r>
      <t>Step 4</t>
    </r>
    <r>
      <rPr>
        <sz val="10"/>
        <rFont val="Arial"/>
        <family val="0"/>
      </rPr>
      <t xml:space="preserve"> - Calculate required Cylinder Area (sq. in.)</t>
    </r>
  </si>
  <si>
    <r>
      <t>Step 5</t>
    </r>
    <r>
      <rPr>
        <sz val="10"/>
        <rFont val="Arial"/>
        <family val="0"/>
      </rPr>
      <t xml:space="preserve"> - Determine style of cylinder used</t>
    </r>
  </si>
  <si>
    <r>
      <t>Step 6</t>
    </r>
    <r>
      <rPr>
        <sz val="10"/>
        <rFont val="Arial"/>
        <family val="0"/>
      </rPr>
      <t xml:space="preserve"> - Determine diameter of shaft (rod) of cylinder(s)</t>
    </r>
  </si>
  <si>
    <r>
      <t>Step 7</t>
    </r>
    <r>
      <rPr>
        <sz val="10"/>
        <rFont val="Arial"/>
        <family val="0"/>
      </rPr>
      <t xml:space="preserve"> - Determine required cylinder stroke (in)</t>
    </r>
  </si>
  <si>
    <r>
      <t>Step 8</t>
    </r>
    <r>
      <rPr>
        <sz val="10"/>
        <rFont val="Arial"/>
        <family val="0"/>
      </rPr>
      <t xml:space="preserve"> - Calculate approx required Cylinder Bore (in)</t>
    </r>
  </si>
  <si>
    <r>
      <t>Step 9</t>
    </r>
    <r>
      <rPr>
        <sz val="10"/>
        <rFont val="Arial"/>
        <family val="0"/>
      </rPr>
      <t xml:space="preserve"> - Calculate Swept Volume of Cylinder(s) (cu. In)</t>
    </r>
  </si>
  <si>
    <r>
      <t>Step 10</t>
    </r>
    <r>
      <rPr>
        <sz val="10"/>
        <rFont val="Arial"/>
        <family val="0"/>
      </rPr>
      <t xml:space="preserve"> - calculate required steering unit </t>
    </r>
  </si>
  <si>
    <r>
      <t xml:space="preserve">Step 11 </t>
    </r>
    <r>
      <rPr>
        <sz val="10"/>
        <rFont val="Arial"/>
        <family val="0"/>
      </rPr>
      <t>- Determine displacement of nearest steering unit</t>
    </r>
  </si>
  <si>
    <r>
      <t>Step 12</t>
    </r>
    <r>
      <rPr>
        <sz val="10"/>
        <rFont val="Arial"/>
        <family val="0"/>
      </rPr>
      <t xml:space="preserve"> - calculate turns from lock to lock</t>
    </r>
  </si>
  <si>
    <r>
      <t>Step 13</t>
    </r>
    <r>
      <rPr>
        <sz val="10"/>
        <rFont val="Arial"/>
        <family val="0"/>
      </rPr>
      <t xml:space="preserve"> - calculate minimum pump flow (gpm)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</si>
</sst>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u val="single"/>
      <sz val="26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17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28">
      <selection activeCell="L62" sqref="L62"/>
    </sheetView>
  </sheetViews>
  <sheetFormatPr defaultColWidth="9.140625" defaultRowHeight="12.75"/>
  <cols>
    <col min="11" max="11" width="10.421875" style="0" customWidth="1"/>
  </cols>
  <sheetData>
    <row r="1" s="10" customFormat="1" ht="33.75">
      <c r="A1" s="10" t="s">
        <v>73</v>
      </c>
    </row>
    <row r="2" s="9" customFormat="1" ht="30">
      <c r="A2" s="9" t="s">
        <v>74</v>
      </c>
    </row>
    <row r="3" spans="1:2" ht="12.75">
      <c r="A3" t="s">
        <v>65</v>
      </c>
      <c r="B3" s="8" t="s">
        <v>66</v>
      </c>
    </row>
    <row r="5" ht="12.75">
      <c r="A5" s="7" t="s">
        <v>75</v>
      </c>
    </row>
    <row r="6" spans="7:18" ht="12.75">
      <c r="G6" t="s">
        <v>0</v>
      </c>
      <c r="K6" s="1" t="s">
        <v>1</v>
      </c>
      <c r="L6">
        <v>2500</v>
      </c>
      <c r="R6" s="1"/>
    </row>
    <row r="7" spans="7:18" ht="12.75">
      <c r="G7" t="s">
        <v>2</v>
      </c>
      <c r="K7" s="1" t="s">
        <v>3</v>
      </c>
      <c r="L7">
        <v>0.4</v>
      </c>
      <c r="R7" s="1"/>
    </row>
    <row r="8" spans="7:18" ht="12.75">
      <c r="G8" t="s">
        <v>4</v>
      </c>
      <c r="K8" s="1" t="s">
        <v>5</v>
      </c>
      <c r="L8">
        <v>13</v>
      </c>
      <c r="R8" s="1"/>
    </row>
    <row r="9" spans="7:18" ht="12.75">
      <c r="G9" t="s">
        <v>6</v>
      </c>
      <c r="K9" s="1" t="s">
        <v>7</v>
      </c>
      <c r="L9">
        <v>6</v>
      </c>
      <c r="R9" s="1"/>
    </row>
    <row r="10" spans="7:18" ht="12.75">
      <c r="G10" t="s">
        <v>58</v>
      </c>
      <c r="K10" s="1" t="s">
        <v>8</v>
      </c>
      <c r="L10">
        <v>3</v>
      </c>
      <c r="R10" s="1"/>
    </row>
    <row r="11" spans="7:18" ht="12.75">
      <c r="G11" t="s">
        <v>59</v>
      </c>
      <c r="K11" s="1"/>
      <c r="R11" s="1"/>
    </row>
    <row r="12" spans="7:18" ht="12.75">
      <c r="G12" t="s">
        <v>9</v>
      </c>
      <c r="K12" s="2" t="s">
        <v>10</v>
      </c>
      <c r="L12">
        <f>((L6*L7)*SQRT(((L8*L8)/8)+(L9*L9)))*L10</f>
        <v>22674.324686746462</v>
      </c>
      <c r="R12" s="2"/>
    </row>
    <row r="14" spans="1:18" ht="12.75">
      <c r="A14" s="7" t="s">
        <v>76</v>
      </c>
      <c r="G14" t="s">
        <v>11</v>
      </c>
      <c r="K14" s="1" t="s">
        <v>12</v>
      </c>
      <c r="L14">
        <v>6</v>
      </c>
      <c r="R14" s="1"/>
    </row>
    <row r="16" spans="7:18" ht="12.75">
      <c r="G16" t="s">
        <v>13</v>
      </c>
      <c r="K16" s="2" t="s">
        <v>14</v>
      </c>
      <c r="L16">
        <f>L12/L14</f>
        <v>3779.0541144577437</v>
      </c>
      <c r="R16" s="2"/>
    </row>
    <row r="18" spans="1:18" ht="12.75">
      <c r="A18" s="7" t="s">
        <v>77</v>
      </c>
      <c r="G18" t="s">
        <v>60</v>
      </c>
      <c r="K18" s="1" t="s">
        <v>15</v>
      </c>
      <c r="L18">
        <v>1400</v>
      </c>
      <c r="R18" s="1"/>
    </row>
    <row r="20" spans="1:18" ht="12.75">
      <c r="A20" s="7" t="s">
        <v>78</v>
      </c>
      <c r="G20" t="s">
        <v>16</v>
      </c>
      <c r="K20" s="2" t="s">
        <v>17</v>
      </c>
      <c r="L20">
        <f>L16/L18</f>
        <v>2.699324367469817</v>
      </c>
      <c r="R20" s="2"/>
    </row>
    <row r="22" spans="1:18" ht="12.75">
      <c r="A22" s="7" t="s">
        <v>79</v>
      </c>
      <c r="G22" t="s">
        <v>22</v>
      </c>
      <c r="K22" s="1" t="s">
        <v>23</v>
      </c>
      <c r="L22">
        <v>1</v>
      </c>
      <c r="R22" s="1"/>
    </row>
    <row r="23" ht="12.75">
      <c r="G23" t="s">
        <v>61</v>
      </c>
    </row>
    <row r="24" ht="12.75">
      <c r="G24" t="s">
        <v>62</v>
      </c>
    </row>
    <row r="25" ht="12.75">
      <c r="G25" t="s">
        <v>63</v>
      </c>
    </row>
    <row r="27" spans="1:12" ht="12.75">
      <c r="A27" s="7" t="s">
        <v>80</v>
      </c>
      <c r="G27" t="s">
        <v>67</v>
      </c>
      <c r="K27" s="1" t="s">
        <v>68</v>
      </c>
      <c r="L27">
        <v>1.5</v>
      </c>
    </row>
    <row r="29" spans="1:18" ht="12.75">
      <c r="A29" s="7" t="s">
        <v>81</v>
      </c>
      <c r="G29" t="s">
        <v>20</v>
      </c>
      <c r="K29" s="1" t="s">
        <v>21</v>
      </c>
      <c r="L29">
        <v>8</v>
      </c>
      <c r="R29" s="1"/>
    </row>
    <row r="31" spans="1:18" s="3" customFormat="1" ht="15.75">
      <c r="A31" s="7" t="s">
        <v>82</v>
      </c>
      <c r="G31" s="3" t="s">
        <v>18</v>
      </c>
      <c r="K31" s="4" t="s">
        <v>19</v>
      </c>
      <c r="L31">
        <f>IF(L22=1,L32,IF(L22=2,L32,L33))</f>
        <v>2.3847193815478165</v>
      </c>
      <c r="R31" s="4"/>
    </row>
    <row r="32" spans="7:12" ht="12.75" hidden="1">
      <c r="G32" t="s">
        <v>69</v>
      </c>
      <c r="K32" s="2" t="s">
        <v>71</v>
      </c>
      <c r="L32">
        <f>SQRT((4*L20/PI())+L27^2)</f>
        <v>2.3847193815478165</v>
      </c>
    </row>
    <row r="33" spans="7:12" ht="12.75" hidden="1">
      <c r="G33" t="s">
        <v>70</v>
      </c>
      <c r="K33" s="2" t="s">
        <v>72</v>
      </c>
      <c r="L33">
        <f>SQRT((2*L20/PI())+(L27^2/2))</f>
        <v>1.686251245919451</v>
      </c>
    </row>
    <row r="35" spans="1:18" ht="12.75">
      <c r="A35" s="7" t="s">
        <v>83</v>
      </c>
      <c r="G35" t="s">
        <v>24</v>
      </c>
      <c r="K35" s="1" t="s">
        <v>25</v>
      </c>
      <c r="L35">
        <v>2.5</v>
      </c>
      <c r="R35" s="1"/>
    </row>
    <row r="36" spans="7:18" ht="12.75">
      <c r="G36" t="s">
        <v>26</v>
      </c>
      <c r="K36" s="1" t="s">
        <v>27</v>
      </c>
      <c r="L36">
        <v>1.5</v>
      </c>
      <c r="R36" s="1"/>
    </row>
    <row r="37" spans="7:18" ht="12.75">
      <c r="G37" t="s">
        <v>20</v>
      </c>
      <c r="K37" s="2" t="s">
        <v>21</v>
      </c>
      <c r="L37">
        <f>L29</f>
        <v>8</v>
      </c>
      <c r="R37" s="2"/>
    </row>
    <row r="39" spans="7:18" ht="12.75" hidden="1">
      <c r="G39" t="s">
        <v>28</v>
      </c>
      <c r="K39" s="2" t="s">
        <v>29</v>
      </c>
      <c r="L39">
        <f>(PI()/4)*(L35*L35-L36*L36)*(L37)</f>
        <v>25.132741228718345</v>
      </c>
      <c r="R39" s="2"/>
    </row>
    <row r="40" spans="7:18" ht="12.75" hidden="1">
      <c r="G40" t="s">
        <v>30</v>
      </c>
      <c r="K40" s="2" t="s">
        <v>31</v>
      </c>
      <c r="L40">
        <f>((PI()*(L35*L35))/4)*L37</f>
        <v>39.269908169872416</v>
      </c>
      <c r="R40" s="2"/>
    </row>
    <row r="41" spans="7:18" ht="12.75" hidden="1">
      <c r="G41" t="s">
        <v>32</v>
      </c>
      <c r="K41" s="2" t="s">
        <v>33</v>
      </c>
      <c r="L41">
        <f>(PI()/4)*((L35*L35)-(L36*L36))*(L37)</f>
        <v>25.132741228718345</v>
      </c>
      <c r="R41" s="2"/>
    </row>
    <row r="42" spans="7:18" ht="12.75" hidden="1">
      <c r="G42" t="s">
        <v>34</v>
      </c>
      <c r="K42" s="2" t="s">
        <v>35</v>
      </c>
      <c r="L42">
        <f>((PI()*L37)/4)*((2*(L35*L35))-(L36*L36))</f>
        <v>64.40264939859075</v>
      </c>
      <c r="R42" s="2"/>
    </row>
    <row r="43" ht="12.75" hidden="1"/>
    <row r="44" spans="7:18" ht="12.75">
      <c r="G44" t="s">
        <v>36</v>
      </c>
      <c r="K44" s="2" t="s">
        <v>37</v>
      </c>
      <c r="L44">
        <f>IF(L22=1,L39,IF(L22=2,L40,L42))</f>
        <v>25.132741228718345</v>
      </c>
      <c r="R44" s="2"/>
    </row>
    <row r="46" spans="1:18" ht="12.75">
      <c r="A46" s="7" t="s">
        <v>84</v>
      </c>
      <c r="G46" t="s">
        <v>64</v>
      </c>
      <c r="K46" s="1" t="s">
        <v>38</v>
      </c>
      <c r="L46">
        <v>3</v>
      </c>
      <c r="R46" s="1"/>
    </row>
    <row r="48" spans="7:18" s="3" customFormat="1" ht="15.75">
      <c r="G48" s="3" t="s">
        <v>39</v>
      </c>
      <c r="K48" s="4" t="s">
        <v>40</v>
      </c>
      <c r="L48" s="3">
        <f>L44/L46</f>
        <v>8.377580409572781</v>
      </c>
      <c r="R48" s="4"/>
    </row>
    <row r="49" spans="11:18" ht="12.75">
      <c r="K49" s="2"/>
      <c r="R49" s="2"/>
    </row>
    <row r="50" spans="1:18" ht="12.75">
      <c r="A50" s="7" t="s">
        <v>85</v>
      </c>
      <c r="K50" s="1" t="s">
        <v>41</v>
      </c>
      <c r="L50">
        <v>7.62</v>
      </c>
      <c r="R50" s="1"/>
    </row>
    <row r="51" spans="11:18" ht="12.75">
      <c r="K51" s="2"/>
      <c r="R51" s="2"/>
    </row>
    <row r="53" spans="1:18" s="3" customFormat="1" ht="15.75">
      <c r="A53" s="7" t="s">
        <v>86</v>
      </c>
      <c r="G53" s="6" t="s">
        <v>42</v>
      </c>
      <c r="H53" s="6"/>
      <c r="I53" s="6"/>
      <c r="K53" s="4" t="s">
        <v>43</v>
      </c>
      <c r="L53" s="3">
        <f>L44/L50</f>
        <v>3.2982600037688115</v>
      </c>
      <c r="R53" s="4"/>
    </row>
    <row r="54" spans="7:9" ht="12.75">
      <c r="G54" s="7" t="s">
        <v>44</v>
      </c>
      <c r="H54" s="7"/>
      <c r="I54" s="7"/>
    </row>
    <row r="56" spans="1:18" ht="12.75">
      <c r="A56" t="s">
        <v>45</v>
      </c>
      <c r="G56" s="7" t="s">
        <v>42</v>
      </c>
      <c r="H56" s="7"/>
      <c r="J56" t="s">
        <v>46</v>
      </c>
      <c r="K56" s="2" t="s">
        <v>47</v>
      </c>
      <c r="L56" t="b">
        <f>IF(L22=2,L40/L50)</f>
        <v>0</v>
      </c>
      <c r="R56" s="2"/>
    </row>
    <row r="57" spans="1:18" ht="12.75">
      <c r="A57" t="s">
        <v>48</v>
      </c>
      <c r="G57" s="7" t="s">
        <v>49</v>
      </c>
      <c r="H57" s="7"/>
      <c r="J57" t="s">
        <v>50</v>
      </c>
      <c r="K57" s="2" t="s">
        <v>51</v>
      </c>
      <c r="L57" t="b">
        <f>IF(L22=2,L41/L50)</f>
        <v>0</v>
      </c>
      <c r="R57" s="2"/>
    </row>
    <row r="60" spans="1:18" ht="12.75">
      <c r="A60" s="7" t="s">
        <v>87</v>
      </c>
      <c r="G60" t="s">
        <v>52</v>
      </c>
      <c r="K60" s="1" t="s">
        <v>41</v>
      </c>
      <c r="L60">
        <v>7.62</v>
      </c>
      <c r="R60" s="2"/>
    </row>
    <row r="61" spans="7:18" ht="12.75">
      <c r="G61" t="s">
        <v>53</v>
      </c>
      <c r="K61" s="1" t="s">
        <v>54</v>
      </c>
      <c r="L61">
        <v>2</v>
      </c>
      <c r="R61" s="1"/>
    </row>
    <row r="63" spans="7:18" s="3" customFormat="1" ht="15.75">
      <c r="G63" s="5" t="s">
        <v>55</v>
      </c>
      <c r="K63" s="4" t="s">
        <v>56</v>
      </c>
      <c r="L63" s="3">
        <f>(L60*L61*60)/231</f>
        <v>3.9584415584415584</v>
      </c>
      <c r="N63" s="5"/>
      <c r="R63" s="4"/>
    </row>
    <row r="64" spans="7:14" ht="15.75">
      <c r="G64" s="5" t="s">
        <v>57</v>
      </c>
      <c r="N64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Megolomania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Bumba Wumba</dc:creator>
  <cp:keywords/>
  <dc:description/>
  <cp:lastModifiedBy>Bumba Wumba</cp:lastModifiedBy>
  <dcterms:created xsi:type="dcterms:W3CDTF">2003-11-15T01:13:32Z</dcterms:created>
  <dcterms:modified xsi:type="dcterms:W3CDTF">2003-11-28T23:00:54Z</dcterms:modified>
  <cp:category/>
  <cp:version/>
  <cp:contentType/>
  <cp:contentStatus/>
</cp:coreProperties>
</file>